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codeName="ThisWorkbook" defaultThemeVersion="124226"/>
  <xr:revisionPtr revIDLastSave="0" documentId="13_ncr:1_{C0C0CA01-7BE5-406E-BB3A-C84B646703C1}" xr6:coauthVersionLast="36" xr6:coauthVersionMax="36" xr10:uidLastSave="{00000000-0000-0000-0000-000000000000}"/>
  <bookViews>
    <workbookView xWindow="5928" yWindow="252" windowWidth="14412" windowHeight="12108" xr2:uid="{00000000-000D-0000-FFFF-FFFF00000000}"/>
  </bookViews>
  <sheets>
    <sheet name="DPP-SPA-MBR 4, 4, 1" sheetId="1" r:id="rId1"/>
    <sheet name="DPP-SPA-MBR 4, 4, 2" sheetId="7" r:id="rId2"/>
    <sheet name="DPP-SPA-MBR 4, 4, 3" sheetId="3" r:id="rId3"/>
  </sheets>
  <definedNames>
    <definedName name="\A">'DPP-SPA-MBR 4, 4, 1'!$BH$8130</definedName>
    <definedName name="\C">'DPP-SPA-MBR 4, 4, 1'!$BH$8141</definedName>
    <definedName name="\I">'DPP-SPA-MBR 4, 4, 1'!$BH$8137</definedName>
    <definedName name="\P">'DPP-SPA-MBR 4, 4, 1'!$HV$91</definedName>
    <definedName name="\R">'DPP-SPA-MBR 4, 4, 1'!$BH$8157</definedName>
    <definedName name="\S">'DPP-SPA-MBR 4, 4, 1'!$BH$8169</definedName>
    <definedName name="\T">'DPP-SPA-MBR 4, 4, 1'!$HV$144</definedName>
    <definedName name="\U">'DPP-SPA-MBR 4, 4, 1'!$BH$8152</definedName>
    <definedName name="\V">'DPP-SPA-MBR 4, 4, 1'!$BH$8157</definedName>
    <definedName name="\W">'DPP-SPA-MBR 4, 4, 1'!$BH$8163</definedName>
    <definedName name="_32_RATEBASE">'DPP-SPA-MBR 4, 4, 1'!$HX$36:$IH$79</definedName>
    <definedName name="_32_RETURN">'DPP-SPA-MBR 4, 4, 1'!$HX$13:$IO$8145</definedName>
    <definedName name="_32TRAD">'DPP-SPA-MBR 4, 4, 1'!$HW$88:$IO$8130</definedName>
    <definedName name="CWC_PER_BOOKS">'DPP-SPA-MBR 4, 4, 1'!$C$8130:$I$8171</definedName>
    <definedName name="FUEL___O_M">'DPP-SPA-MBR 4, 4, 1'!$AL$34:$AQ$8180</definedName>
    <definedName name="INTEREST_SYNCH">'DPP-SPA-MBR 4, 4, 1'!$IR$8130:$IU$8183</definedName>
    <definedName name="M">'DPP-SPA-MBR 4, 4, 1'!$BF$8130</definedName>
    <definedName name="_xlnm.Print_Area" localSheetId="0">'DPP-SPA-MBR 4, 4, 1'!$A$1:$F$33</definedName>
    <definedName name="_xlnm.Print_Area" localSheetId="1">'DPP-SPA-MBR 4, 4, 2'!$A$1:$Q$32</definedName>
    <definedName name="_xlnm.Print_Area" localSheetId="2">'DPP-SPA-MBR 4, 4, 3'!$A$1:$J$34</definedName>
    <definedName name="PRT">'DPP-SPA-MBR 4, 4, 1'!$HV$91</definedName>
    <definedName name="RATEBASE_SUMMRY">'DPP-SPA-MBR 4, 4, 1'!$V$7:$AG$66</definedName>
    <definedName name="RETAIL_REVENUES">'DPP-SPA-MBR 4, 4, 1'!$AL$8130:$AQ$8170</definedName>
    <definedName name="RETURN_SUMMARY">'DPP-SPA-MBR 4, 4, 1'!$V$1:$AG$8130</definedName>
    <definedName name="REVREQT">'DPP-SPA-MBR 4, 4, 1'!$BI$10:$BP$8130</definedName>
    <definedName name="S">'DPP-SPA-MBR 4, 4, 1'!$V$8130</definedName>
    <definedName name="SECTION_1_P1">'DPP-SPA-MBR 4, 4, 1'!$AT$8130:$BC$8167</definedName>
    <definedName name="SECTION_1_P2">'DPP-SPA-MBR 4, 4, 1'!$AV$34:$BD$8172</definedName>
    <definedName name="TAXES">'DPP-SPA-MBR 4, 4, 1'!$L$6:$S$8130</definedName>
    <definedName name="WHLSLA">'DPP-SPA-MBR 4, 4, 1'!$CH$8130:$CL$8151</definedName>
    <definedName name="WHLSLB">'DPP-SPA-MBR 4, 4, 1'!$BY$6:$CE$58</definedName>
    <definedName name="WHLSLC">'DPP-SPA-MBR 4, 4, 1'!$BY$8130:$CE$8183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14" i="7" l="1"/>
  <c r="Q15" i="7"/>
  <c r="Q16" i="7"/>
  <c r="Q17" i="7"/>
  <c r="Q18" i="7"/>
  <c r="Q19" i="7"/>
  <c r="Q20" i="7"/>
  <c r="Q21" i="7"/>
  <c r="Q22" i="7"/>
  <c r="Q23" i="7"/>
  <c r="Q24" i="7"/>
  <c r="Q25" i="7"/>
  <c r="Q13" i="7"/>
  <c r="O27" i="7"/>
  <c r="A5" i="7"/>
  <c r="E19" i="1"/>
  <c r="A19" i="1"/>
  <c r="A18" i="1"/>
  <c r="G27" i="7" l="1"/>
  <c r="E27" i="7"/>
  <c r="I27" i="7"/>
  <c r="K27" i="7" l="1"/>
  <c r="M27" i="7"/>
  <c r="Q27" i="7" l="1"/>
  <c r="A17" i="1" l="1"/>
  <c r="A5" i="3"/>
  <c r="A15" i="1"/>
  <c r="A21" i="1"/>
  <c r="A22" i="1" s="1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G27" i="3"/>
  <c r="E27" i="3"/>
  <c r="A23" i="1" l="1"/>
  <c r="A25" i="1" s="1"/>
  <c r="A27" i="1" s="1"/>
  <c r="E23" i="1"/>
  <c r="I27" i="3"/>
  <c r="E27" i="1" l="1"/>
</calcChain>
</file>

<file path=xl/sharedStrings.xml><?xml version="1.0" encoding="utf-8"?>
<sst xmlns="http://schemas.openxmlformats.org/spreadsheetml/2006/main" count="81" uniqueCount="55">
  <si>
    <t>GEORGIA POWER COMPANY</t>
  </si>
  <si>
    <t>WORKING CAPITAL</t>
  </si>
  <si>
    <t>(1)</t>
  </si>
  <si>
    <t>(2)</t>
  </si>
  <si>
    <t>(3)</t>
  </si>
  <si>
    <t>(4)</t>
  </si>
  <si>
    <t>(5)</t>
  </si>
  <si>
    <t>(6)</t>
  </si>
  <si>
    <t>Note:  Details may not add to totals due to rounding.</t>
  </si>
  <si>
    <t>Minimum Bank Balances</t>
  </si>
  <si>
    <t>(8)</t>
  </si>
  <si>
    <t>(7)</t>
  </si>
  <si>
    <t>(AMOUNTS IN THOUSANDS)</t>
  </si>
  <si>
    <t>Production Fuel Stock - Coal</t>
  </si>
  <si>
    <t xml:space="preserve">Production Fuel Stock - Oil </t>
  </si>
  <si>
    <t>Production Fuel Stock - Gas</t>
  </si>
  <si>
    <t>Prepayments</t>
  </si>
  <si>
    <t>(a)</t>
  </si>
  <si>
    <t xml:space="preserve"> (a)</t>
  </si>
  <si>
    <t>Cash Working Capital</t>
  </si>
  <si>
    <t>Line</t>
  </si>
  <si>
    <t>No.</t>
  </si>
  <si>
    <t>Description</t>
  </si>
  <si>
    <t>Amount</t>
  </si>
  <si>
    <t>Month</t>
  </si>
  <si>
    <t>Inventory</t>
  </si>
  <si>
    <t>Coal</t>
  </si>
  <si>
    <t>Oil</t>
  </si>
  <si>
    <t>Gas</t>
  </si>
  <si>
    <t>&amp; Supplies</t>
  </si>
  <si>
    <t>Materials</t>
  </si>
  <si>
    <t>Plant</t>
  </si>
  <si>
    <t>Total</t>
  </si>
  <si>
    <t>13-Month Average</t>
  </si>
  <si>
    <t>Minimum</t>
  </si>
  <si>
    <t>Bank</t>
  </si>
  <si>
    <t>Balances</t>
  </si>
  <si>
    <t xml:space="preserve">Materials and Supplies </t>
  </si>
  <si>
    <t>Emission Allowances / Renewable Energy Credits</t>
  </si>
  <si>
    <t>Payables Associated with Capital Materials and Supplies</t>
  </si>
  <si>
    <t>Total Minimum Bank Balances and Prepayments</t>
  </si>
  <si>
    <t>Total Fuel and Materials and Supplies</t>
  </si>
  <si>
    <t>Emission Allowances /</t>
  </si>
  <si>
    <t>Renewable Energy</t>
  </si>
  <si>
    <t>Credits</t>
  </si>
  <si>
    <t>Materials and Supplies</t>
  </si>
  <si>
    <t>with Capital</t>
  </si>
  <si>
    <t>Payables Associated</t>
  </si>
  <si>
    <t>FUEL AND MATERIALS AND SUPPLIES</t>
  </si>
  <si>
    <t>AVERAGE FOR THE THIRTEEN MONTHS ENDING JULY 31, 2020</t>
  </si>
  <si>
    <t>Fuel and Materials and Supplies:</t>
  </si>
  <si>
    <t>Total Working Capital (13-Month Average)</t>
  </si>
  <si>
    <t>The computation of the test period Cash Working Capital estimated for the twelve months ending July 31, 2020 is contained in Exhibit___(DPP/SPA/MBR-2) Page 28.</t>
  </si>
  <si>
    <t>(9)</t>
  </si>
  <si>
    <t>AVERAGE MINIMUM BANK BALANCES AND PREPAYMENTS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</si>
</sst>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_)"/>
    <numFmt numFmtId="165" formatCode="mmm\-yy_)"/>
    <numFmt numFmtId="166" formatCode="0_)"/>
    <numFmt numFmtId="167" formatCode="_(* #,##0_);_(* \(#,##0\);_(* &quot;-&quot;??_);_(@_)"/>
    <numFmt numFmtId="168" formatCode="[$-409]mmm\-yy;@"/>
    <numFmt numFmtId="169" formatCode="_(&quot;$&quot;* #,##0_);_(&quot;$&quot;* \(#,##0\);_(&quot;$&quot;* &quot;-&quot;??_);_(@_)"/>
    <numFmt numFmtId="170" formatCode="mm/dd/yy;@"/>
  </numFmts>
  <fonts count="8">
    <font>
      <sz val="12"/>
      <name val="TimesNewRomanPS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sz val="12"/>
      <name val="TimesNewRomanPS"/>
    </font>
    <font>
      <sz val="10"/>
      <name val="Times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6">
    <xf numFmtId="0" fontId="0" fillId="0" borderId="0"/>
    <xf numFmtId="0" fontId="6" fillId="0" borderId="0"/>
    <xf numFmtId="43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6">
    <xf numFmtId="164" fontId="0" fillId="0" borderId="0" xfId="0" applyNumberFormat="1"/>
    <xf numFmtId="164" fontId="3" fillId="0" borderId="0" xfId="1" applyNumberFormat="1" applyFont="1"/>
    <xf numFmtId="165" fontId="3" fillId="0" borderId="0" xfId="1" applyNumberFormat="1" applyFont="1" applyProtection="1"/>
    <xf numFmtId="164" fontId="3" fillId="0" borderId="0" xfId="1" applyNumberFormat="1" applyFont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4" fillId="0" borderId="0" xfId="1" applyNumberFormat="1" applyFont="1" applyAlignment="1">
      <alignment horizontal="centerContinuous"/>
    </xf>
    <xf numFmtId="37" fontId="3" fillId="0" borderId="0" xfId="1" applyNumberFormat="1" applyFont="1" applyProtection="1"/>
    <xf numFmtId="37" fontId="3" fillId="0" borderId="0" xfId="1" applyNumberFormat="1" applyFont="1" applyAlignment="1" applyProtection="1">
      <alignment horizontal="center"/>
    </xf>
    <xf numFmtId="164" fontId="3" fillId="0" borderId="0" xfId="1" applyNumberFormat="1" applyFont="1" applyAlignment="1">
      <alignment horizontal="centerContinuous"/>
    </xf>
    <xf numFmtId="164" fontId="3" fillId="0" borderId="0" xfId="1" applyNumberFormat="1" applyFont="1" applyAlignment="1"/>
    <xf numFmtId="166" fontId="3" fillId="0" borderId="0" xfId="1" applyNumberFormat="1" applyFont="1" applyAlignment="1">
      <alignment horizontal="center"/>
    </xf>
    <xf numFmtId="164" fontId="4" fillId="0" borderId="0" xfId="1" quotePrefix="1" applyNumberFormat="1" applyFont="1" applyAlignment="1">
      <alignment horizontal="centerContinuous"/>
    </xf>
    <xf numFmtId="5" fontId="3" fillId="0" borderId="0" xfId="1" applyNumberFormat="1" applyFont="1" applyBorder="1" applyProtection="1"/>
    <xf numFmtId="164" fontId="5" fillId="0" borderId="0" xfId="1" applyNumberFormat="1" applyFont="1" applyAlignment="1">
      <alignment horizontal="centerContinuous"/>
    </xf>
    <xf numFmtId="37" fontId="3" fillId="0" borderId="0" xfId="1" applyNumberFormat="1" applyFont="1" applyAlignment="1" applyProtection="1">
      <alignment horizontal="left"/>
    </xf>
    <xf numFmtId="37" fontId="1" fillId="0" borderId="0" xfId="1" applyNumberFormat="1" applyFont="1" applyProtection="1"/>
    <xf numFmtId="0" fontId="7" fillId="0" borderId="0" xfId="1" quotePrefix="1" applyFont="1" applyAlignment="1">
      <alignment horizontal="left"/>
    </xf>
    <xf numFmtId="164" fontId="3" fillId="0" borderId="0" xfId="1" quotePrefix="1" applyNumberFormat="1" applyFont="1"/>
    <xf numFmtId="164" fontId="3" fillId="0" borderId="0" xfId="1" quotePrefix="1" applyNumberFormat="1" applyFont="1" applyAlignment="1">
      <alignment horizontal="center"/>
    </xf>
    <xf numFmtId="164" fontId="3" fillId="0" borderId="0" xfId="1" applyNumberFormat="1" applyFont="1" applyAlignment="1">
      <alignment horizontal="left"/>
    </xf>
    <xf numFmtId="169" fontId="3" fillId="0" borderId="4" xfId="3" applyNumberFormat="1" applyFont="1" applyBorder="1" applyProtection="1"/>
    <xf numFmtId="169" fontId="3" fillId="0" borderId="3" xfId="3" applyNumberFormat="1" applyFont="1" applyBorder="1" applyProtection="1"/>
    <xf numFmtId="169" fontId="3" fillId="0" borderId="0" xfId="3" applyNumberFormat="1" applyFont="1"/>
    <xf numFmtId="169" fontId="3" fillId="0" borderId="0" xfId="3" applyNumberFormat="1" applyFont="1" applyProtection="1"/>
    <xf numFmtId="169" fontId="3" fillId="0" borderId="1" xfId="3" applyNumberFormat="1" applyFont="1" applyBorder="1" applyProtection="1"/>
    <xf numFmtId="169" fontId="3" fillId="0" borderId="5" xfId="3" applyNumberFormat="1" applyFont="1" applyBorder="1" applyProtection="1"/>
    <xf numFmtId="37" fontId="3" fillId="0" borderId="0" xfId="1" applyNumberFormat="1" applyFont="1" applyAlignment="1" applyProtection="1">
      <alignment vertical="top"/>
    </xf>
    <xf numFmtId="37" fontId="3" fillId="0" borderId="0" xfId="1" applyNumberFormat="1" applyFont="1" applyAlignment="1" applyProtection="1">
      <alignment horizontal="left" vertical="top"/>
    </xf>
    <xf numFmtId="164" fontId="3" fillId="0" borderId="0" xfId="1" quotePrefix="1" applyNumberFormat="1" applyFont="1" applyAlignment="1">
      <alignment vertical="top"/>
    </xf>
    <xf numFmtId="165" fontId="3" fillId="0" borderId="0" xfId="1" quotePrefix="1" applyNumberFormat="1" applyFont="1" applyProtection="1"/>
    <xf numFmtId="164" fontId="6" fillId="0" borderId="0" xfId="1" applyNumberFormat="1" applyFont="1" applyAlignment="1"/>
    <xf numFmtId="164" fontId="6" fillId="0" borderId="0" xfId="0" applyNumberFormat="1" applyFont="1"/>
    <xf numFmtId="164" fontId="6" fillId="0" borderId="0" xfId="1" applyNumberFormat="1" applyFont="1" applyAlignment="1">
      <alignment horizontal="centerContinuous"/>
    </xf>
    <xf numFmtId="164" fontId="6" fillId="0" borderId="0" xfId="1" applyNumberFormat="1" applyFont="1"/>
    <xf numFmtId="167" fontId="6" fillId="0" borderId="0" xfId="2" applyNumberFormat="1" applyFont="1"/>
    <xf numFmtId="164" fontId="6" fillId="0" borderId="0" xfId="0" quotePrefix="1" applyNumberFormat="1" applyFont="1"/>
    <xf numFmtId="170" fontId="6" fillId="0" borderId="0" xfId="0" quotePrefix="1" applyNumberFormat="1" applyFont="1"/>
    <xf numFmtId="41" fontId="3" fillId="0" borderId="0" xfId="1" applyNumberFormat="1" applyFont="1" applyProtection="1"/>
    <xf numFmtId="41" fontId="3" fillId="0" borderId="0" xfId="1" applyNumberFormat="1" applyFont="1"/>
    <xf numFmtId="37" fontId="6" fillId="0" borderId="0" xfId="1" applyNumberFormat="1" applyFont="1"/>
    <xf numFmtId="166" fontId="6" fillId="0" borderId="0" xfId="1" applyNumberFormat="1" applyFont="1"/>
    <xf numFmtId="168" fontId="3" fillId="0" borderId="0" xfId="0" quotePrefix="1" applyNumberFormat="1" applyFont="1" applyFill="1" applyAlignment="1" applyProtection="1">
      <alignment horizontal="center"/>
    </xf>
    <xf numFmtId="164" fontId="3" fillId="0" borderId="2" xfId="1" applyNumberFormat="1" applyFont="1" applyBorder="1" applyAlignment="1">
      <alignment horizontal="center" wrapText="1"/>
    </xf>
    <xf numFmtId="41" fontId="3" fillId="0" borderId="0" xfId="1" applyNumberFormat="1" applyFont="1" applyFill="1" applyProtection="1"/>
    <xf numFmtId="41" fontId="3" fillId="0" borderId="0" xfId="3" applyNumberFormat="1" applyFont="1" applyProtection="1"/>
    <xf numFmtId="164" fontId="3" fillId="0" borderId="0" xfId="1" applyNumberFormat="1" applyFont="1" applyBorder="1" applyAlignment="1">
      <alignment horizontal="center"/>
    </xf>
    <xf numFmtId="169" fontId="3" fillId="0" borderId="0" xfId="3" applyNumberFormat="1" applyFont="1" applyBorder="1" applyProtection="1"/>
    <xf numFmtId="164" fontId="6" fillId="0" borderId="0" xfId="0" applyNumberFormat="1" applyFont="1" applyFill="1"/>
    <xf numFmtId="169" fontId="3" fillId="0" borderId="2" xfId="3" applyNumberFormat="1" applyFont="1" applyFill="1" applyBorder="1" applyProtection="1"/>
    <xf numFmtId="164" fontId="3" fillId="0" borderId="0" xfId="0" applyNumberFormat="1" applyFont="1" applyFill="1"/>
    <xf numFmtId="166" fontId="6" fillId="0" borderId="0" xfId="1" applyNumberFormat="1" applyFont="1" applyFill="1"/>
    <xf numFmtId="37" fontId="6" fillId="0" borderId="0" xfId="1" applyNumberFormat="1" applyFont="1" applyFill="1"/>
    <xf numFmtId="37" fontId="1" fillId="0" borderId="0" xfId="1" applyNumberFormat="1" applyFont="1" applyFill="1" applyProtection="1"/>
    <xf numFmtId="166" fontId="1" fillId="0" borderId="0" xfId="1" applyNumberFormat="1" applyFont="1" applyFill="1" applyProtection="1"/>
    <xf numFmtId="164" fontId="0" fillId="0" borderId="0" xfId="0" applyNumberFormat="1" applyFont="1" applyFill="1"/>
    <xf numFmtId="164" fontId="3" fillId="0" borderId="0" xfId="1" applyNumberFormat="1" applyFont="1" applyFill="1" applyAlignment="1">
      <alignment horizontal="left" vertical="top" wrapText="1"/>
    </xf>
  </cellXfs>
  <cellStyles count="6">
    <cellStyle name="_x0013_" xfId="1" xr:uid="{00000000-0005-0000-0000-000000000000}"/>
    <cellStyle name="Comma" xfId="2" builtinId="3"/>
    <cellStyle name="Comma 2" xfId="5" xr:uid="{00000000-0005-0000-0000-000002000000}"/>
    <cellStyle name="Currency" xfId="3" builtinId="4"/>
    <cellStyle name="Normal" xfId="0" builtinId="0"/>
    <cellStyle name="Normal 8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transitionEntry="1" codeName="Sheet1">
    <pageSetUpPr fitToPage="1"/>
  </sheetPr>
  <dimension ref="A1:I37"/>
  <sheetViews>
    <sheetView showGridLines="0" tabSelected="1" defaultGridColor="0" colorId="22" zoomScale="85" zoomScaleNormal="85" zoomScaleSheetLayoutView="80" workbookViewId="0"/>
  </sheetViews>
  <sheetFormatPr defaultColWidth="9.59765625" defaultRowHeight="15.6"/>
  <cols>
    <col min="1" max="1" width="6.59765625" style="31" customWidth="1"/>
    <col min="2" max="2" width="2.59765625" style="31" customWidth="1"/>
    <col min="3" max="3" width="62.69921875" style="31" customWidth="1"/>
    <col min="4" max="4" width="4.3984375" style="31" customWidth="1"/>
    <col min="5" max="5" width="13.8984375" style="31" bestFit="1" customWidth="1"/>
    <col min="6" max="6" width="3.19921875" style="31" bestFit="1" customWidth="1"/>
    <col min="7" max="7" width="8.59765625" style="31" customWidth="1"/>
    <col min="8" max="8" width="1.59765625" style="31" customWidth="1"/>
    <col min="9" max="9" width="10.59765625" style="31" customWidth="1"/>
    <col min="10" max="11" width="9.59765625" style="31"/>
    <col min="12" max="12" width="2.59765625" style="31" customWidth="1"/>
    <col min="13" max="13" width="23.59765625" style="31" customWidth="1"/>
    <col min="14" max="14" width="2.59765625" style="31" customWidth="1"/>
    <col min="15" max="15" width="13.59765625" style="31" customWidth="1"/>
    <col min="16" max="16" width="1.59765625" style="31" customWidth="1"/>
    <col min="17" max="17" width="11.59765625" style="31" customWidth="1"/>
    <col min="18" max="18" width="1.59765625" style="31" customWidth="1"/>
    <col min="19" max="19" width="10.59765625" style="31" customWidth="1"/>
    <col min="20" max="21" width="9.59765625" style="31"/>
    <col min="22" max="22" width="34.59765625" style="31" customWidth="1"/>
    <col min="23" max="23" width="1.59765625" style="31" customWidth="1"/>
    <col min="24" max="24" width="12.59765625" style="31" customWidth="1"/>
    <col min="25" max="25" width="2.59765625" style="31" customWidth="1"/>
    <col min="26" max="26" width="12.59765625" style="31" customWidth="1"/>
    <col min="27" max="27" width="2.59765625" style="31" customWidth="1"/>
    <col min="28" max="28" width="11.59765625" style="31" customWidth="1"/>
    <col min="29" max="29" width="1.59765625" style="31" customWidth="1"/>
    <col min="30" max="30" width="13.59765625" style="31" customWidth="1"/>
    <col min="31" max="31" width="2.59765625" style="31" customWidth="1"/>
    <col min="32" max="32" width="12.59765625" style="31" customWidth="1"/>
    <col min="33" max="33" width="2.59765625" style="31" customWidth="1"/>
    <col min="34" max="34" width="10.59765625" style="31" customWidth="1"/>
    <col min="35" max="35" width="1.59765625" style="31" customWidth="1"/>
    <col min="36" max="36" width="10.59765625" style="31" customWidth="1"/>
    <col min="37" max="37" width="9.59765625" style="31"/>
    <col min="38" max="38" width="5.59765625" style="31" customWidth="1"/>
    <col min="39" max="39" width="20.59765625" style="31" customWidth="1"/>
    <col min="40" max="40" width="12.59765625" style="31" customWidth="1"/>
    <col min="41" max="41" width="11.59765625" style="31" customWidth="1"/>
    <col min="42" max="42" width="9.59765625" style="31"/>
    <col min="43" max="43" width="8.59765625" style="31" customWidth="1"/>
    <col min="44" max="45" width="9.59765625" style="31"/>
    <col min="46" max="46" width="4.59765625" style="31" customWidth="1"/>
    <col min="47" max="47" width="2.59765625" style="31" customWidth="1"/>
    <col min="48" max="48" width="12.59765625" style="31" customWidth="1"/>
    <col min="49" max="49" width="3.59765625" style="31" customWidth="1"/>
    <col min="50" max="50" width="8.59765625" style="31" customWidth="1"/>
    <col min="51" max="51" width="2.59765625" style="31" customWidth="1"/>
    <col min="52" max="52" width="7.59765625" style="31" customWidth="1"/>
    <col min="53" max="53" width="3.59765625" style="31" customWidth="1"/>
    <col min="54" max="54" width="9.59765625" style="31"/>
    <col min="55" max="55" width="11.59765625" style="31" customWidth="1"/>
    <col min="56" max="56" width="8.59765625" style="31" customWidth="1"/>
    <col min="57" max="58" width="9.59765625" style="31"/>
    <col min="59" max="59" width="4.59765625" style="31" customWidth="1"/>
    <col min="60" max="60" width="2.59765625" style="31" customWidth="1"/>
    <col min="61" max="61" width="12.59765625" style="31" customWidth="1"/>
    <col min="62" max="62" width="2.59765625" style="31" customWidth="1"/>
    <col min="63" max="63" width="8.59765625" style="31" customWidth="1"/>
    <col min="64" max="64" width="2.59765625" style="31" customWidth="1"/>
    <col min="65" max="65" width="7.59765625" style="31" customWidth="1"/>
    <col min="66" max="66" width="2.59765625" style="31" customWidth="1"/>
    <col min="67" max="67" width="9.59765625" style="31"/>
    <col min="68" max="68" width="11.59765625" style="31" customWidth="1"/>
    <col min="69" max="69" width="8.59765625" style="31" customWidth="1"/>
    <col min="70" max="76" width="9.59765625" style="31"/>
    <col min="77" max="77" width="34.59765625" style="31" customWidth="1"/>
    <col min="78" max="78" width="2.59765625" style="31" customWidth="1"/>
    <col min="79" max="79" width="12.59765625" style="31" customWidth="1"/>
    <col min="80" max="80" width="2.59765625" style="31" customWidth="1"/>
    <col min="81" max="81" width="12.59765625" style="31" customWidth="1"/>
    <col min="82" max="82" width="2.59765625" style="31" customWidth="1"/>
    <col min="83" max="83" width="12.59765625" style="31" customWidth="1"/>
    <col min="84" max="85" width="9.59765625" style="31"/>
    <col min="86" max="86" width="34.59765625" style="31" customWidth="1"/>
    <col min="87" max="87" width="2.59765625" style="31" customWidth="1"/>
    <col min="88" max="88" width="12.59765625" style="31" customWidth="1"/>
    <col min="89" max="16384" width="9.59765625" style="31"/>
  </cols>
  <sheetData>
    <row r="1" spans="1:9">
      <c r="A1" s="5" t="s">
        <v>0</v>
      </c>
      <c r="B1" s="13"/>
      <c r="C1" s="13"/>
      <c r="D1" s="8"/>
      <c r="E1" s="8"/>
      <c r="F1" s="30"/>
      <c r="G1" s="30"/>
      <c r="H1" s="30"/>
    </row>
    <row r="2" spans="1:9" ht="9.75" customHeight="1">
      <c r="A2" s="13"/>
      <c r="B2" s="13"/>
      <c r="C2" s="13"/>
      <c r="D2" s="8"/>
      <c r="E2" s="8"/>
      <c r="F2" s="30"/>
      <c r="G2" s="30"/>
      <c r="H2" s="30"/>
    </row>
    <row r="3" spans="1:9">
      <c r="A3" s="5" t="s">
        <v>1</v>
      </c>
      <c r="B3" s="13"/>
      <c r="C3" s="13"/>
      <c r="D3" s="8"/>
      <c r="E3" s="8"/>
      <c r="F3" s="30"/>
      <c r="G3" s="30"/>
      <c r="H3" s="30"/>
    </row>
    <row r="4" spans="1:9">
      <c r="A4" s="5" t="s">
        <v>49</v>
      </c>
      <c r="B4" s="13"/>
      <c r="C4" s="13"/>
      <c r="D4" s="8"/>
      <c r="E4" s="8"/>
      <c r="F4" s="30"/>
      <c r="G4" s="30"/>
      <c r="H4" s="30"/>
    </row>
    <row r="5" spans="1:9">
      <c r="A5" s="11" t="s">
        <v>12</v>
      </c>
      <c r="B5" s="13"/>
      <c r="C5" s="13"/>
      <c r="D5" s="8"/>
      <c r="E5" s="8"/>
      <c r="F5" s="30"/>
      <c r="G5" s="30"/>
      <c r="H5" s="30"/>
    </row>
    <row r="6" spans="1:9">
      <c r="A6" s="9"/>
      <c r="B6" s="9"/>
      <c r="C6" s="9"/>
      <c r="D6" s="9"/>
      <c r="E6" s="9"/>
      <c r="F6" s="30"/>
      <c r="G6" s="30"/>
      <c r="H6" s="30"/>
    </row>
    <row r="7" spans="1:9">
      <c r="A7" s="3" t="s">
        <v>20</v>
      </c>
      <c r="B7" s="1"/>
      <c r="C7" s="8"/>
      <c r="D7" s="8"/>
      <c r="E7" s="8"/>
      <c r="F7" s="32"/>
      <c r="G7" s="32"/>
      <c r="H7" s="32"/>
    </row>
    <row r="8" spans="1:9">
      <c r="A8" s="4" t="s">
        <v>21</v>
      </c>
      <c r="B8" s="1"/>
      <c r="C8" s="4" t="s">
        <v>22</v>
      </c>
      <c r="D8" s="1"/>
      <c r="E8" s="4" t="s">
        <v>23</v>
      </c>
    </row>
    <row r="9" spans="1:9">
      <c r="A9" s="3" t="s">
        <v>2</v>
      </c>
      <c r="B9" s="1"/>
      <c r="C9" s="3" t="s">
        <v>3</v>
      </c>
      <c r="D9" s="1"/>
      <c r="E9" s="3" t="s">
        <v>4</v>
      </c>
    </row>
    <row r="10" spans="1:9">
      <c r="A10" s="1"/>
      <c r="B10" s="1"/>
      <c r="C10" s="1"/>
      <c r="D10" s="1"/>
      <c r="E10" s="1"/>
    </row>
    <row r="11" spans="1:9">
      <c r="A11" s="7"/>
      <c r="B11" s="1"/>
      <c r="C11" s="1" t="s">
        <v>50</v>
      </c>
      <c r="D11" s="1"/>
      <c r="E11" s="1"/>
    </row>
    <row r="12" spans="1:9">
      <c r="A12" s="7"/>
      <c r="B12" s="1"/>
      <c r="C12" s="1"/>
      <c r="D12" s="1"/>
      <c r="E12" s="1"/>
    </row>
    <row r="13" spans="1:9">
      <c r="A13" s="7">
        <v>1</v>
      </c>
      <c r="B13" s="1"/>
      <c r="C13" s="1" t="s">
        <v>13</v>
      </c>
      <c r="D13" s="1"/>
      <c r="E13" s="23">
        <v>94702.89411230768</v>
      </c>
      <c r="I13" s="33"/>
    </row>
    <row r="14" spans="1:9">
      <c r="A14" s="7">
        <v>2</v>
      </c>
      <c r="B14" s="1"/>
      <c r="C14" s="1" t="s">
        <v>14</v>
      </c>
      <c r="D14" s="1"/>
      <c r="E14" s="6">
        <v>92004.764849999992</v>
      </c>
      <c r="I14" s="33"/>
    </row>
    <row r="15" spans="1:9">
      <c r="A15" s="7">
        <f>A14+1</f>
        <v>3</v>
      </c>
      <c r="B15" s="1"/>
      <c r="C15" s="1" t="s">
        <v>15</v>
      </c>
      <c r="D15" s="1"/>
      <c r="E15" s="6">
        <v>17309.296131538464</v>
      </c>
      <c r="F15" s="34"/>
      <c r="I15" s="33"/>
    </row>
    <row r="16" spans="1:9">
      <c r="A16" s="7">
        <v>4</v>
      </c>
      <c r="B16" s="1"/>
      <c r="C16" s="1" t="s">
        <v>38</v>
      </c>
      <c r="D16" s="1"/>
      <c r="E16" s="6">
        <v>7336.5620099999987</v>
      </c>
      <c r="F16" s="34"/>
      <c r="I16" s="33"/>
    </row>
    <row r="17" spans="1:9">
      <c r="A17" s="7">
        <f>A16+1</f>
        <v>5</v>
      </c>
      <c r="B17" s="1"/>
      <c r="C17" s="1" t="s">
        <v>37</v>
      </c>
      <c r="D17" s="1"/>
      <c r="E17" s="6">
        <v>518900.46218828153</v>
      </c>
      <c r="I17" s="33"/>
    </row>
    <row r="18" spans="1:9">
      <c r="A18" s="7">
        <f>A17+1</f>
        <v>6</v>
      </c>
      <c r="B18" s="1"/>
      <c r="C18" s="1" t="s">
        <v>39</v>
      </c>
      <c r="D18" s="1"/>
      <c r="E18" s="6">
        <v>-1504.8113403460168</v>
      </c>
      <c r="I18" s="33"/>
    </row>
    <row r="19" spans="1:9">
      <c r="A19" s="7">
        <f>A18+1</f>
        <v>7</v>
      </c>
      <c r="B19" s="1"/>
      <c r="C19" s="1" t="s">
        <v>41</v>
      </c>
      <c r="D19" s="1"/>
      <c r="E19" s="20">
        <f>SUM(E13:E18)</f>
        <v>728749.16795178165</v>
      </c>
    </row>
    <row r="20" spans="1:9">
      <c r="A20" s="7"/>
      <c r="B20" s="1"/>
      <c r="C20" s="1"/>
      <c r="D20" s="1"/>
      <c r="E20" s="1"/>
    </row>
    <row r="21" spans="1:9">
      <c r="A21" s="7">
        <f>A19+1</f>
        <v>8</v>
      </c>
      <c r="B21" s="1"/>
      <c r="C21" s="1" t="s">
        <v>9</v>
      </c>
      <c r="D21" s="1"/>
      <c r="E21" s="23">
        <v>47862.522051282103</v>
      </c>
    </row>
    <row r="22" spans="1:9">
      <c r="A22" s="7">
        <f>A21+1</f>
        <v>9</v>
      </c>
      <c r="B22" s="1"/>
      <c r="C22" s="1" t="s">
        <v>16</v>
      </c>
      <c r="D22" s="1"/>
      <c r="E22" s="6">
        <v>36871.031683367997</v>
      </c>
      <c r="I22" s="33"/>
    </row>
    <row r="23" spans="1:9">
      <c r="A23" s="7">
        <f>A22+1</f>
        <v>10</v>
      </c>
      <c r="B23" s="1"/>
      <c r="C23" s="19" t="s">
        <v>40</v>
      </c>
      <c r="D23" s="1"/>
      <c r="E23" s="20">
        <f>SUM(E21:E22)</f>
        <v>84733.553734650108</v>
      </c>
    </row>
    <row r="24" spans="1:9">
      <c r="A24" s="7"/>
      <c r="B24" s="1"/>
      <c r="C24" s="1"/>
      <c r="D24" s="1"/>
      <c r="E24" s="1"/>
    </row>
    <row r="25" spans="1:9">
      <c r="A25" s="7">
        <f>A23+1</f>
        <v>11</v>
      </c>
      <c r="B25" s="1"/>
      <c r="C25" s="1" t="s">
        <v>19</v>
      </c>
      <c r="D25" s="1"/>
      <c r="E25" s="48">
        <v>-92621.80574051023</v>
      </c>
      <c r="F25" s="35" t="s">
        <v>18</v>
      </c>
    </row>
    <row r="26" spans="1:9">
      <c r="A26" s="7"/>
      <c r="B26" s="1"/>
      <c r="C26" s="1"/>
      <c r="D26" s="1"/>
      <c r="E26" s="1"/>
    </row>
    <row r="27" spans="1:9" ht="16.2" thickBot="1">
      <c r="A27" s="7">
        <f>A25+1</f>
        <v>12</v>
      </c>
      <c r="B27" s="1"/>
      <c r="C27" s="19" t="s">
        <v>51</v>
      </c>
      <c r="D27" s="1"/>
      <c r="E27" s="21">
        <f>E25+E23+E19</f>
        <v>720860.91594592156</v>
      </c>
    </row>
    <row r="28" spans="1:9" ht="16.2" thickTop="1">
      <c r="A28" s="7"/>
      <c r="B28" s="1"/>
      <c r="C28" s="1"/>
      <c r="D28" s="1"/>
      <c r="E28" s="1"/>
    </row>
    <row r="29" spans="1:9">
      <c r="A29" s="7"/>
      <c r="B29" s="1"/>
      <c r="C29" s="1"/>
      <c r="D29" s="1"/>
      <c r="E29" s="1"/>
    </row>
    <row r="30" spans="1:9">
      <c r="A30" s="7"/>
      <c r="B30" s="1" t="s">
        <v>8</v>
      </c>
      <c r="C30" s="1"/>
      <c r="D30" s="1"/>
      <c r="E30" s="1"/>
    </row>
    <row r="31" spans="1:9">
      <c r="A31" s="1"/>
      <c r="B31" s="1"/>
      <c r="C31" s="27"/>
      <c r="D31" s="1"/>
      <c r="E31" s="1"/>
    </row>
    <row r="32" spans="1:9" ht="39" customHeight="1">
      <c r="A32" s="26"/>
      <c r="B32" s="28" t="s">
        <v>17</v>
      </c>
      <c r="C32" s="55" t="s">
        <v>52</v>
      </c>
      <c r="D32" s="55"/>
      <c r="E32" s="55"/>
    </row>
    <row r="33" spans="1:5">
      <c r="A33" s="6"/>
      <c r="B33" s="1"/>
      <c r="C33" s="14"/>
      <c r="D33" s="1"/>
      <c r="E33" s="1"/>
    </row>
    <row r="34" spans="1:5">
      <c r="A34" s="6"/>
      <c r="B34" s="1"/>
      <c r="C34" s="1"/>
      <c r="D34" s="1"/>
      <c r="E34" s="1"/>
    </row>
    <row r="37" spans="1:5">
      <c r="C37" s="16"/>
    </row>
  </sheetData>
  <mergeCells count="1">
    <mergeCell ref="C32:E32"/>
  </mergeCells>
  <phoneticPr fontId="0" type="noConversion"/>
  <printOptions horizontalCentered="1"/>
  <pageMargins left="0.75" right="0.45" top="1" bottom="0.75" header="0.25" footer="0.5"/>
  <pageSetup scale="92" orientation="portrait" horizontalDpi="200" verticalDpi="200" r:id="rId1"/>
  <headerFooter alignWithMargins="0">
    <oddHeader>&amp;RExhibit___(DPP/SPA/MBR-4, Schedule 4, Workpaper 1)
Page 1 of 1</oddHeader>
  </headerFooter>
  <ignoredErrors>
    <ignoredError sqref="A9:E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 transitionEntry="1">
    <pageSetUpPr fitToPage="1"/>
  </sheetPr>
  <dimension ref="A1:U54"/>
  <sheetViews>
    <sheetView showGridLines="0" defaultGridColor="0" colorId="22" zoomScale="85" zoomScaleNormal="85" zoomScaleSheetLayoutView="100" zoomScalePageLayoutView="70" workbookViewId="0"/>
  </sheetViews>
  <sheetFormatPr defaultColWidth="11.59765625" defaultRowHeight="15.6"/>
  <cols>
    <col min="1" max="1" width="7.3984375" style="31" customWidth="1"/>
    <col min="2" max="2" width="2.59765625" style="31" customWidth="1"/>
    <col min="3" max="3" width="19" style="31" customWidth="1"/>
    <col min="4" max="4" width="1.59765625" style="31" customWidth="1"/>
    <col min="5" max="5" width="15" style="31" customWidth="1"/>
    <col min="6" max="6" width="1.59765625" style="31" customWidth="1"/>
    <col min="7" max="7" width="14.5" style="31" customWidth="1"/>
    <col min="8" max="8" width="1.59765625" style="31" customWidth="1"/>
    <col min="9" max="9" width="14.5" style="31" customWidth="1"/>
    <col min="10" max="10" width="1.59765625" style="31" customWidth="1"/>
    <col min="11" max="11" width="20.09765625" style="31" bestFit="1" customWidth="1"/>
    <col min="12" max="12" width="1.59765625" style="31" customWidth="1"/>
    <col min="13" max="13" width="14.19921875" style="31" bestFit="1" customWidth="1"/>
    <col min="14" max="14" width="2.59765625" style="31" customWidth="1"/>
    <col min="15" max="15" width="19.8984375" style="31" bestFit="1" customWidth="1"/>
    <col min="16" max="16" width="2.59765625" style="31" customWidth="1"/>
    <col min="17" max="17" width="15" style="31" bestFit="1" customWidth="1"/>
    <col min="18" max="16384" width="11.59765625" style="31"/>
  </cols>
  <sheetData>
    <row r="1" spans="1:19">
      <c r="A1" s="5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9">
      <c r="A2" s="13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9">
      <c r="A3" s="5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19">
      <c r="A4" s="5" t="s">
        <v>48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9">
      <c r="A5" s="5" t="str">
        <f>'DPP-SPA-MBR 4, 4, 1'!A4</f>
        <v>AVERAGE FOR THE THIRTEEN MONTHS ENDING JULY 31, 2020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9">
      <c r="A6" s="11" t="s">
        <v>12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9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9">
      <c r="A8" s="1"/>
      <c r="B8" s="1"/>
      <c r="C8" s="1"/>
      <c r="D8" s="1"/>
      <c r="E8" s="1"/>
      <c r="F8" s="1"/>
      <c r="G8" s="1"/>
      <c r="H8" s="1"/>
      <c r="I8" s="3"/>
      <c r="J8" s="1"/>
      <c r="K8" s="3" t="s">
        <v>42</v>
      </c>
      <c r="L8" s="1"/>
      <c r="M8" s="3" t="s">
        <v>31</v>
      </c>
      <c r="N8" s="1"/>
      <c r="O8" s="3" t="s">
        <v>47</v>
      </c>
      <c r="P8" s="1"/>
      <c r="Q8" s="1"/>
    </row>
    <row r="9" spans="1:19">
      <c r="A9" s="3" t="s">
        <v>20</v>
      </c>
      <c r="B9" s="1"/>
      <c r="C9" s="1"/>
      <c r="D9" s="1"/>
      <c r="E9" s="3" t="s">
        <v>26</v>
      </c>
      <c r="F9" s="1"/>
      <c r="G9" s="3" t="s">
        <v>27</v>
      </c>
      <c r="H9" s="1"/>
      <c r="I9" s="3" t="s">
        <v>28</v>
      </c>
      <c r="J9" s="1"/>
      <c r="K9" s="3" t="s">
        <v>43</v>
      </c>
      <c r="L9" s="1"/>
      <c r="M9" s="3" t="s">
        <v>30</v>
      </c>
      <c r="N9" s="1"/>
      <c r="O9" s="3" t="s">
        <v>46</v>
      </c>
      <c r="P9" s="1"/>
      <c r="Q9" s="1"/>
    </row>
    <row r="10" spans="1:19" ht="18.75" customHeight="1">
      <c r="A10" s="4" t="s">
        <v>21</v>
      </c>
      <c r="B10" s="1"/>
      <c r="C10" s="4" t="s">
        <v>24</v>
      </c>
      <c r="D10" s="1"/>
      <c r="E10" s="4" t="s">
        <v>25</v>
      </c>
      <c r="F10" s="1"/>
      <c r="G10" s="4" t="s">
        <v>25</v>
      </c>
      <c r="H10" s="1"/>
      <c r="I10" s="4" t="s">
        <v>25</v>
      </c>
      <c r="J10" s="1"/>
      <c r="K10" s="42" t="s">
        <v>44</v>
      </c>
      <c r="L10" s="1"/>
      <c r="M10" s="4" t="s">
        <v>29</v>
      </c>
      <c r="N10" s="1"/>
      <c r="O10" s="4" t="s">
        <v>45</v>
      </c>
      <c r="P10" s="1"/>
      <c r="Q10" s="4" t="s">
        <v>32</v>
      </c>
    </row>
    <row r="11" spans="1:19" ht="15" customHeight="1">
      <c r="A11" s="3" t="s">
        <v>2</v>
      </c>
      <c r="B11" s="1"/>
      <c r="C11" s="18" t="s">
        <v>3</v>
      </c>
      <c r="D11" s="1"/>
      <c r="E11" s="18" t="s">
        <v>4</v>
      </c>
      <c r="F11" s="1"/>
      <c r="G11" s="18" t="s">
        <v>5</v>
      </c>
      <c r="H11" s="1"/>
      <c r="I11" s="18" t="s">
        <v>6</v>
      </c>
      <c r="J11" s="1"/>
      <c r="K11" s="18" t="s">
        <v>7</v>
      </c>
      <c r="L11" s="1"/>
      <c r="M11" s="18" t="s">
        <v>11</v>
      </c>
      <c r="N11" s="1"/>
      <c r="O11" s="18" t="s">
        <v>10</v>
      </c>
      <c r="P11" s="1"/>
      <c r="Q11" s="18" t="s">
        <v>53</v>
      </c>
    </row>
    <row r="12" spans="1:19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9">
      <c r="A13" s="10">
        <v>1</v>
      </c>
      <c r="B13" s="1"/>
      <c r="C13" s="41">
        <v>43647</v>
      </c>
      <c r="D13" s="1"/>
      <c r="E13" s="23">
        <v>85373.172420000003</v>
      </c>
      <c r="F13" s="22"/>
      <c r="G13" s="23">
        <v>76669.450849999994</v>
      </c>
      <c r="H13" s="23"/>
      <c r="I13" s="23">
        <v>17192.933669999999</v>
      </c>
      <c r="J13" s="22"/>
      <c r="K13" s="23">
        <v>7336.5620099999996</v>
      </c>
      <c r="L13" s="22"/>
      <c r="M13" s="23">
        <v>509270.7828639021</v>
      </c>
      <c r="N13" s="22"/>
      <c r="O13" s="23">
        <v>-1476.885270305316</v>
      </c>
      <c r="P13" s="22"/>
      <c r="Q13" s="23">
        <f>SUM(E13:O13)</f>
        <v>694366.01654359675</v>
      </c>
      <c r="S13" s="36"/>
    </row>
    <row r="14" spans="1:19">
      <c r="A14" s="10">
        <v>2</v>
      </c>
      <c r="B14" s="1"/>
      <c r="C14" s="41">
        <v>43678</v>
      </c>
      <c r="D14" s="1"/>
      <c r="E14" s="37">
        <v>82579.448420000001</v>
      </c>
      <c r="F14" s="38"/>
      <c r="G14" s="37">
        <v>76612.598849999995</v>
      </c>
      <c r="H14" s="37"/>
      <c r="I14" s="37">
        <v>17210.808669999999</v>
      </c>
      <c r="J14" s="38"/>
      <c r="K14" s="37">
        <v>7336.5620099999996</v>
      </c>
      <c r="L14" s="38"/>
      <c r="M14" s="37">
        <v>509625.83791809995</v>
      </c>
      <c r="N14" s="1"/>
      <c r="O14" s="43">
        <v>-1477.9149299624899</v>
      </c>
      <c r="P14" s="1"/>
      <c r="Q14" s="44">
        <f t="shared" ref="Q14:Q25" si="0">SUM(E14:O14)</f>
        <v>691887.34093813738</v>
      </c>
    </row>
    <row r="15" spans="1:19">
      <c r="A15" s="10">
        <v>3</v>
      </c>
      <c r="B15" s="1"/>
      <c r="C15" s="41">
        <v>43709</v>
      </c>
      <c r="D15" s="1"/>
      <c r="E15" s="37">
        <v>81331.178419999997</v>
      </c>
      <c r="F15" s="38"/>
      <c r="G15" s="37">
        <v>76587.64684999999</v>
      </c>
      <c r="H15" s="37"/>
      <c r="I15" s="37">
        <v>17146.10067</v>
      </c>
      <c r="J15" s="38"/>
      <c r="K15" s="37">
        <v>7336.5620099999996</v>
      </c>
      <c r="L15" s="38"/>
      <c r="M15" s="37">
        <v>511488.93711397029</v>
      </c>
      <c r="N15" s="1"/>
      <c r="O15" s="43">
        <v>-1483.3179176305136</v>
      </c>
      <c r="P15" s="1"/>
      <c r="Q15" s="44">
        <f t="shared" si="0"/>
        <v>692407.10714633972</v>
      </c>
    </row>
    <row r="16" spans="1:19">
      <c r="A16" s="10">
        <v>4</v>
      </c>
      <c r="B16" s="1"/>
      <c r="C16" s="41">
        <v>43739</v>
      </c>
      <c r="D16" s="1"/>
      <c r="E16" s="37">
        <v>87737.940419999999</v>
      </c>
      <c r="F16" s="38"/>
      <c r="G16" s="37">
        <v>76567.472849999991</v>
      </c>
      <c r="H16" s="37"/>
      <c r="I16" s="37">
        <v>17207.590670000009</v>
      </c>
      <c r="J16" s="38"/>
      <c r="K16" s="37">
        <v>7336.5620099999996</v>
      </c>
      <c r="L16" s="38"/>
      <c r="M16" s="37">
        <v>513353.81603780552</v>
      </c>
      <c r="N16" s="1"/>
      <c r="O16" s="43">
        <v>-1488.726066509636</v>
      </c>
      <c r="P16" s="1"/>
      <c r="Q16" s="44">
        <f t="shared" si="0"/>
        <v>700714.65592129587</v>
      </c>
    </row>
    <row r="17" spans="1:21">
      <c r="A17" s="10">
        <v>5</v>
      </c>
      <c r="B17" s="1"/>
      <c r="C17" s="41">
        <v>43770</v>
      </c>
      <c r="D17" s="1"/>
      <c r="E17" s="37">
        <v>113634.55742</v>
      </c>
      <c r="F17" s="38"/>
      <c r="G17" s="37">
        <v>76570.12784999999</v>
      </c>
      <c r="H17" s="37"/>
      <c r="I17" s="37">
        <v>17385.625670000001</v>
      </c>
      <c r="J17" s="38"/>
      <c r="K17" s="37">
        <v>7336.5620099999996</v>
      </c>
      <c r="L17" s="38"/>
      <c r="M17" s="37">
        <v>515220.47804929822</v>
      </c>
      <c r="N17" s="1"/>
      <c r="O17" s="43">
        <v>-1494.1393863429648</v>
      </c>
      <c r="P17" s="1"/>
      <c r="Q17" s="44">
        <f t="shared" si="0"/>
        <v>728653.21161295532</v>
      </c>
    </row>
    <row r="18" spans="1:21">
      <c r="A18" s="10">
        <v>6</v>
      </c>
      <c r="B18" s="1"/>
      <c r="C18" s="41">
        <v>43800</v>
      </c>
      <c r="D18" s="1"/>
      <c r="E18" s="37">
        <v>130799.00942</v>
      </c>
      <c r="F18" s="38"/>
      <c r="G18" s="37">
        <v>89988.873849999989</v>
      </c>
      <c r="H18" s="37"/>
      <c r="I18" s="37">
        <v>17830.712670000001</v>
      </c>
      <c r="J18" s="38"/>
      <c r="K18" s="37">
        <v>7336.5620099999996</v>
      </c>
      <c r="L18" s="38"/>
      <c r="M18" s="37">
        <v>518472.4059298464</v>
      </c>
      <c r="N18" s="1"/>
      <c r="O18" s="43">
        <v>-1503.5699771965544</v>
      </c>
      <c r="P18" s="1"/>
      <c r="Q18" s="44">
        <f t="shared" si="0"/>
        <v>762923.99390264985</v>
      </c>
    </row>
    <row r="19" spans="1:21">
      <c r="A19" s="10">
        <v>7</v>
      </c>
      <c r="B19" s="1"/>
      <c r="C19" s="41">
        <v>43831</v>
      </c>
      <c r="D19" s="1"/>
      <c r="E19" s="37">
        <v>114211.58142</v>
      </c>
      <c r="F19" s="38"/>
      <c r="G19" s="37">
        <v>103346.85684999998</v>
      </c>
      <c r="H19" s="37"/>
      <c r="I19" s="37">
        <v>18705.26167</v>
      </c>
      <c r="J19" s="38"/>
      <c r="K19" s="37">
        <v>7336.5620099999996</v>
      </c>
      <c r="L19" s="38"/>
      <c r="M19" s="37">
        <v>520106.72683176177</v>
      </c>
      <c r="N19" s="1"/>
      <c r="O19" s="43">
        <v>-1508.3095078121091</v>
      </c>
      <c r="P19" s="1"/>
      <c r="Q19" s="44">
        <f t="shared" si="0"/>
        <v>762198.67927394959</v>
      </c>
    </row>
    <row r="20" spans="1:21">
      <c r="A20" s="10">
        <v>8</v>
      </c>
      <c r="B20" s="1"/>
      <c r="C20" s="41">
        <v>43862</v>
      </c>
      <c r="D20" s="1"/>
      <c r="E20" s="37">
        <v>109316.66742</v>
      </c>
      <c r="F20" s="38"/>
      <c r="G20" s="37">
        <v>103340.70284999999</v>
      </c>
      <c r="H20" s="37"/>
      <c r="I20" s="37">
        <v>18547.539669999998</v>
      </c>
      <c r="J20" s="38"/>
      <c r="K20" s="37">
        <v>7336.5620099999996</v>
      </c>
      <c r="L20" s="38"/>
      <c r="M20" s="37">
        <v>521730.14289934566</v>
      </c>
      <c r="N20" s="1"/>
      <c r="O20" s="43">
        <v>-1513.0174144081022</v>
      </c>
      <c r="P20" s="1"/>
      <c r="Q20" s="44">
        <f t="shared" si="0"/>
        <v>758758.59743493749</v>
      </c>
    </row>
    <row r="21" spans="1:21">
      <c r="A21" s="10">
        <v>9</v>
      </c>
      <c r="B21" s="1"/>
      <c r="C21" s="41">
        <v>43891</v>
      </c>
      <c r="D21" s="1"/>
      <c r="E21" s="37">
        <v>94322.547420000003</v>
      </c>
      <c r="F21" s="38"/>
      <c r="G21" s="37">
        <v>103319.17084999998</v>
      </c>
      <c r="H21" s="37"/>
      <c r="I21" s="37">
        <v>18142.767670000001</v>
      </c>
      <c r="J21" s="38"/>
      <c r="K21" s="37">
        <v>7336.5620099999996</v>
      </c>
      <c r="L21" s="38"/>
      <c r="M21" s="37">
        <v>523353.67618913495</v>
      </c>
      <c r="N21" s="1"/>
      <c r="O21" s="43">
        <v>-1517.7256609484912</v>
      </c>
      <c r="P21" s="1"/>
      <c r="Q21" s="44">
        <f t="shared" si="0"/>
        <v>744956.99847818632</v>
      </c>
    </row>
    <row r="22" spans="1:21">
      <c r="A22" s="10">
        <v>10</v>
      </c>
      <c r="B22" s="1"/>
      <c r="C22" s="41">
        <v>43922</v>
      </c>
      <c r="D22" s="1"/>
      <c r="E22" s="37">
        <v>86360.163419999997</v>
      </c>
      <c r="F22" s="38"/>
      <c r="G22" s="37">
        <v>103302.98184999998</v>
      </c>
      <c r="H22" s="37"/>
      <c r="I22" s="37">
        <v>16102.95167</v>
      </c>
      <c r="J22" s="38"/>
      <c r="K22" s="37">
        <v>7336.5620099999996</v>
      </c>
      <c r="L22" s="38"/>
      <c r="M22" s="37">
        <v>524324.8902291737</v>
      </c>
      <c r="N22" s="1"/>
      <c r="O22" s="43">
        <v>-1520.5421816646037</v>
      </c>
      <c r="P22" s="1"/>
      <c r="Q22" s="44">
        <f t="shared" si="0"/>
        <v>735907.00699750904</v>
      </c>
    </row>
    <row r="23" spans="1:21">
      <c r="A23" s="10">
        <v>11</v>
      </c>
      <c r="B23" s="1"/>
      <c r="C23" s="41">
        <v>43952</v>
      </c>
      <c r="D23" s="1"/>
      <c r="E23" s="37">
        <v>82236.933420000001</v>
      </c>
      <c r="F23" s="38"/>
      <c r="G23" s="37">
        <v>103247.90484999998</v>
      </c>
      <c r="H23" s="37"/>
      <c r="I23" s="37">
        <v>16418.945670000001</v>
      </c>
      <c r="J23" s="38"/>
      <c r="K23" s="37">
        <v>7336.5620099999996</v>
      </c>
      <c r="L23" s="38"/>
      <c r="M23" s="37">
        <v>525296.22160457342</v>
      </c>
      <c r="N23" s="1"/>
      <c r="O23" s="43">
        <v>-1523.3590426532628</v>
      </c>
      <c r="P23" s="1"/>
      <c r="Q23" s="44">
        <f t="shared" si="0"/>
        <v>733013.20851192018</v>
      </c>
    </row>
    <row r="24" spans="1:21">
      <c r="A24" s="10">
        <v>12</v>
      </c>
      <c r="B24" s="1"/>
      <c r="C24" s="41">
        <v>43983</v>
      </c>
      <c r="D24" s="1"/>
      <c r="E24" s="37">
        <v>82046.121419999996</v>
      </c>
      <c r="F24" s="38"/>
      <c r="G24" s="37">
        <v>103258.61784999998</v>
      </c>
      <c r="H24" s="37"/>
      <c r="I24" s="37">
        <v>16513.325669999998</v>
      </c>
      <c r="J24" s="38"/>
      <c r="K24" s="37">
        <v>7336.5620099999996</v>
      </c>
      <c r="L24" s="38"/>
      <c r="M24" s="37">
        <v>526267.67037195282</v>
      </c>
      <c r="N24" s="1"/>
      <c r="O24" s="43">
        <v>-1526.1762440786631</v>
      </c>
      <c r="P24" s="1"/>
      <c r="Q24" s="44">
        <f t="shared" si="0"/>
        <v>733896.12107787409</v>
      </c>
    </row>
    <row r="25" spans="1:21">
      <c r="A25" s="10">
        <v>13</v>
      </c>
      <c r="B25" s="1"/>
      <c r="C25" s="41">
        <v>44013</v>
      </c>
      <c r="D25" s="1"/>
      <c r="E25" s="37">
        <v>81188.302419999993</v>
      </c>
      <c r="F25" s="38"/>
      <c r="G25" s="37">
        <v>103249.53684999997</v>
      </c>
      <c r="H25" s="37"/>
      <c r="I25" s="37">
        <v>16616.285670000001</v>
      </c>
      <c r="J25" s="38"/>
      <c r="K25" s="37">
        <v>7336.5620099999996</v>
      </c>
      <c r="L25" s="38"/>
      <c r="M25" s="37">
        <v>527194.42240879615</v>
      </c>
      <c r="N25" s="1"/>
      <c r="O25" s="43">
        <v>-1528.8638249855087</v>
      </c>
      <c r="P25" s="1"/>
      <c r="Q25" s="44">
        <f t="shared" si="0"/>
        <v>734056.2455338107</v>
      </c>
    </row>
    <row r="26" spans="1:21">
      <c r="A26" s="10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6"/>
    </row>
    <row r="27" spans="1:21" ht="16.2" thickBot="1">
      <c r="A27" s="10">
        <v>14</v>
      </c>
      <c r="B27" s="1"/>
      <c r="C27" s="29" t="s">
        <v>33</v>
      </c>
      <c r="D27" s="1"/>
      <c r="E27" s="25">
        <f>AVERAGEA(E13:E25)</f>
        <v>94702.89411230768</v>
      </c>
      <c r="F27" s="22"/>
      <c r="G27" s="25">
        <f>AVERAGEA(G13:G25)</f>
        <v>92004.764849999992</v>
      </c>
      <c r="H27" s="22"/>
      <c r="I27" s="25">
        <f>AVERAGEA(I13:I25)</f>
        <v>17309.296131538464</v>
      </c>
      <c r="J27" s="22"/>
      <c r="K27" s="25">
        <f>AVERAGEA(K13:K25)</f>
        <v>7336.5620099999987</v>
      </c>
      <c r="L27" s="22"/>
      <c r="M27" s="25">
        <f>AVERAGEA(M13:M25)</f>
        <v>518900.46218828153</v>
      </c>
      <c r="N27" s="22"/>
      <c r="O27" s="25">
        <f>AVERAGEA(O13:O25)</f>
        <v>-1504.8113403460168</v>
      </c>
      <c r="P27" s="22"/>
      <c r="Q27" s="25">
        <f>AVERAGEA(Q13:Q25)</f>
        <v>728749.16795178177</v>
      </c>
    </row>
    <row r="28" spans="1:21" ht="16.2" thickTop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21">
      <c r="A29" s="1"/>
      <c r="B29" s="1"/>
      <c r="C29" s="17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21">
      <c r="A30" s="1"/>
      <c r="B30" s="1"/>
      <c r="C30" s="1" t="s">
        <v>8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2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21">
      <c r="B32" s="47"/>
      <c r="C32" s="49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</row>
    <row r="36" spans="5:19"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5:19"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5:19"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5:19"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2" spans="5:19">
      <c r="E42" s="39"/>
      <c r="G42" s="39"/>
      <c r="I42" s="39"/>
      <c r="M42" s="39"/>
      <c r="O42" s="39"/>
    </row>
    <row r="43" spans="5:19">
      <c r="E43" s="39"/>
      <c r="G43" s="39"/>
      <c r="I43" s="39"/>
      <c r="M43" s="39"/>
      <c r="O43" s="39"/>
    </row>
    <row r="44" spans="5:19">
      <c r="E44" s="39"/>
      <c r="G44" s="39"/>
      <c r="I44" s="39"/>
      <c r="M44" s="39"/>
      <c r="O44" s="39"/>
    </row>
    <row r="45" spans="5:19">
      <c r="E45" s="39"/>
      <c r="G45" s="39"/>
      <c r="I45" s="39"/>
      <c r="M45" s="39"/>
      <c r="O45" s="39"/>
    </row>
    <row r="46" spans="5:19">
      <c r="E46" s="39"/>
      <c r="G46" s="39"/>
      <c r="I46" s="39"/>
      <c r="M46" s="39"/>
      <c r="O46" s="39"/>
    </row>
    <row r="47" spans="5:19">
      <c r="E47" s="39"/>
      <c r="G47" s="39"/>
      <c r="I47" s="39"/>
      <c r="M47" s="39"/>
      <c r="O47" s="39"/>
    </row>
    <row r="48" spans="5:19">
      <c r="E48" s="39"/>
      <c r="G48" s="39"/>
      <c r="I48" s="39"/>
      <c r="M48" s="39"/>
      <c r="O48" s="39"/>
    </row>
    <row r="49" spans="5:15">
      <c r="E49" s="39"/>
      <c r="G49" s="39"/>
      <c r="I49" s="39"/>
      <c r="M49" s="39"/>
      <c r="O49" s="39"/>
    </row>
    <row r="50" spans="5:15">
      <c r="E50" s="39"/>
      <c r="G50" s="39"/>
      <c r="I50" s="39"/>
      <c r="M50" s="39"/>
      <c r="O50" s="39"/>
    </row>
    <row r="51" spans="5:15">
      <c r="E51" s="39"/>
      <c r="G51" s="39"/>
      <c r="I51" s="39"/>
      <c r="M51" s="39"/>
      <c r="O51" s="39"/>
    </row>
    <row r="52" spans="5:15">
      <c r="E52" s="39"/>
      <c r="G52" s="39"/>
      <c r="I52" s="39"/>
      <c r="M52" s="39"/>
      <c r="O52" s="39"/>
    </row>
    <row r="53" spans="5:15">
      <c r="E53" s="39"/>
      <c r="G53" s="39"/>
      <c r="I53" s="39"/>
      <c r="M53" s="39"/>
      <c r="O53" s="39"/>
    </row>
    <row r="54" spans="5:15">
      <c r="E54" s="39"/>
      <c r="G54" s="39"/>
      <c r="I54" s="39"/>
      <c r="M54" s="39"/>
      <c r="O54" s="39"/>
    </row>
  </sheetData>
  <printOptions horizontalCentered="1"/>
  <pageMargins left="0.7" right="0.7" top="0.75" bottom="0.75" header="0.3" footer="0.3"/>
  <pageSetup scale="55" orientation="portrait" horizontalDpi="200" verticalDpi="200" r:id="rId1"/>
  <headerFooter alignWithMargins="0">
    <oddHeader>&amp;R&amp;16Exhibit___(DPP/SPA/MBR-4, Schedule 4, Workpaper 2)
Page 1 of 1</oddHeader>
  </headerFooter>
  <ignoredErrors>
    <ignoredError sqref="A11:N1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valuation="1" transitionEntry="1" codeName="Sheet3">
    <pageSetUpPr fitToPage="1"/>
  </sheetPr>
  <dimension ref="A1:O48"/>
  <sheetViews>
    <sheetView showGridLines="0" defaultGridColor="0" colorId="22" zoomScale="115" zoomScaleNormal="115" zoomScaleSheetLayoutView="110" zoomScalePageLayoutView="70" workbookViewId="0"/>
  </sheetViews>
  <sheetFormatPr defaultColWidth="9.59765625" defaultRowHeight="15.6"/>
  <cols>
    <col min="1" max="1" width="10" style="31" customWidth="1"/>
    <col min="2" max="2" width="1.59765625" style="31" customWidth="1"/>
    <col min="3" max="3" width="21.69921875" style="31" customWidth="1"/>
    <col min="4" max="4" width="1.59765625" style="31" customWidth="1"/>
    <col min="5" max="5" width="12.59765625" style="31" customWidth="1"/>
    <col min="6" max="6" width="1.59765625" style="31" customWidth="1"/>
    <col min="7" max="7" width="12.59765625" style="31" customWidth="1"/>
    <col min="8" max="8" width="1.59765625" style="31" customWidth="1"/>
    <col min="9" max="9" width="12.19921875" style="31" customWidth="1"/>
    <col min="10" max="10" width="3.8984375" style="31" customWidth="1"/>
    <col min="11" max="11" width="28.59765625" style="31" customWidth="1"/>
    <col min="12" max="12" width="22.59765625" style="31" customWidth="1"/>
    <col min="13" max="16384" width="9.59765625" style="31"/>
  </cols>
  <sheetData>
    <row r="1" spans="1:9">
      <c r="A1" s="5" t="s">
        <v>0</v>
      </c>
      <c r="B1" s="13"/>
      <c r="C1" s="13"/>
      <c r="D1" s="13"/>
      <c r="E1" s="13"/>
      <c r="F1" s="13"/>
      <c r="G1" s="13"/>
      <c r="H1" s="13"/>
      <c r="I1" s="13"/>
    </row>
    <row r="2" spans="1:9">
      <c r="A2" s="13"/>
      <c r="B2" s="13"/>
      <c r="C2" s="13"/>
      <c r="D2" s="13"/>
      <c r="E2" s="13"/>
      <c r="F2" s="13"/>
      <c r="G2" s="13"/>
      <c r="H2" s="13"/>
      <c r="I2" s="13"/>
    </row>
    <row r="3" spans="1:9">
      <c r="A3" s="5" t="s">
        <v>1</v>
      </c>
      <c r="B3" s="13"/>
      <c r="C3" s="13"/>
      <c r="D3" s="13"/>
      <c r="E3" s="13"/>
      <c r="F3" s="13"/>
      <c r="G3" s="13"/>
      <c r="H3" s="13"/>
      <c r="I3" s="13"/>
    </row>
    <row r="4" spans="1:9">
      <c r="A4" s="5" t="s">
        <v>54</v>
      </c>
      <c r="B4" s="13"/>
      <c r="C4" s="13"/>
      <c r="D4" s="13"/>
      <c r="E4" s="13"/>
      <c r="F4" s="13"/>
      <c r="G4" s="13"/>
      <c r="H4" s="13"/>
      <c r="I4" s="13"/>
    </row>
    <row r="5" spans="1:9">
      <c r="A5" s="5" t="str">
        <f>'DPP-SPA-MBR 4, 4, 1'!A4</f>
        <v>AVERAGE FOR THE THIRTEEN MONTHS ENDING JULY 31, 2020</v>
      </c>
      <c r="B5" s="13"/>
      <c r="C5" s="13"/>
      <c r="D5" s="13"/>
      <c r="E5" s="13"/>
      <c r="F5" s="13"/>
      <c r="G5" s="13"/>
      <c r="H5" s="13"/>
      <c r="I5" s="13"/>
    </row>
    <row r="6" spans="1:9">
      <c r="A6" s="11" t="s">
        <v>12</v>
      </c>
      <c r="B6" s="8"/>
      <c r="C6" s="8"/>
      <c r="D6" s="8"/>
      <c r="E6" s="8"/>
      <c r="F6" s="8"/>
      <c r="G6" s="8"/>
      <c r="H6" s="8"/>
      <c r="I6" s="8"/>
    </row>
    <row r="7" spans="1:9">
      <c r="A7" s="11"/>
      <c r="B7" s="8"/>
      <c r="C7" s="8"/>
      <c r="D7" s="8"/>
      <c r="E7" s="8"/>
      <c r="F7" s="8"/>
      <c r="G7" s="8"/>
      <c r="H7" s="8"/>
      <c r="I7" s="8"/>
    </row>
    <row r="8" spans="1:9">
      <c r="A8" s="1"/>
      <c r="B8" s="1"/>
      <c r="C8" s="1"/>
      <c r="D8" s="1"/>
      <c r="E8" s="3" t="s">
        <v>34</v>
      </c>
      <c r="F8" s="3"/>
      <c r="G8" s="1"/>
      <c r="H8" s="1"/>
      <c r="I8" s="1"/>
    </row>
    <row r="9" spans="1:9">
      <c r="A9" s="3" t="s">
        <v>20</v>
      </c>
      <c r="B9" s="1"/>
      <c r="C9" s="1"/>
      <c r="D9" s="1"/>
      <c r="E9" s="3" t="s">
        <v>35</v>
      </c>
      <c r="F9" s="3"/>
      <c r="G9" s="3"/>
      <c r="H9" s="1"/>
      <c r="I9" s="1"/>
    </row>
    <row r="10" spans="1:9">
      <c r="A10" s="4" t="s">
        <v>21</v>
      </c>
      <c r="B10" s="1"/>
      <c r="C10" s="4" t="s">
        <v>24</v>
      </c>
      <c r="D10" s="1"/>
      <c r="E10" s="4" t="s">
        <v>36</v>
      </c>
      <c r="F10" s="45"/>
      <c r="G10" s="4" t="s">
        <v>16</v>
      </c>
      <c r="H10" s="1"/>
      <c r="I10" s="4" t="s">
        <v>32</v>
      </c>
    </row>
    <row r="11" spans="1:9">
      <c r="A11" s="3" t="s">
        <v>2</v>
      </c>
      <c r="B11" s="1"/>
      <c r="C11" s="3" t="s">
        <v>3</v>
      </c>
      <c r="D11" s="1"/>
      <c r="E11" s="3" t="s">
        <v>4</v>
      </c>
      <c r="F11" s="3"/>
      <c r="G11" s="3" t="s">
        <v>5</v>
      </c>
      <c r="H11" s="1"/>
      <c r="I11" s="18" t="s">
        <v>6</v>
      </c>
    </row>
    <row r="12" spans="1:9">
      <c r="A12" s="1"/>
      <c r="B12" s="1"/>
      <c r="C12" s="1"/>
      <c r="D12" s="1"/>
      <c r="E12" s="1"/>
      <c r="F12" s="1"/>
      <c r="G12" s="1"/>
      <c r="H12" s="1"/>
      <c r="I12" s="1"/>
    </row>
    <row r="13" spans="1:9">
      <c r="A13" s="10">
        <v>1</v>
      </c>
      <c r="B13" s="1"/>
      <c r="C13" s="41">
        <v>43647</v>
      </c>
      <c r="D13" s="1"/>
      <c r="E13" s="23">
        <v>47862.522051282103</v>
      </c>
      <c r="F13" s="23"/>
      <c r="G13" s="23">
        <v>36903.517991052606</v>
      </c>
      <c r="H13" s="22"/>
      <c r="I13" s="23">
        <f t="shared" ref="I13:I25" si="0">SUM(E13:G13)</f>
        <v>84766.040042334702</v>
      </c>
    </row>
    <row r="14" spans="1:9">
      <c r="A14" s="10">
        <v>2</v>
      </c>
      <c r="B14" s="1"/>
      <c r="C14" s="41">
        <v>43678</v>
      </c>
      <c r="D14" s="1"/>
      <c r="E14" s="37">
        <v>47862.522051282103</v>
      </c>
      <c r="F14" s="37"/>
      <c r="G14" s="37">
        <v>40627.224393245589</v>
      </c>
      <c r="H14" s="1"/>
      <c r="I14" s="6">
        <f t="shared" si="0"/>
        <v>88489.7464445277</v>
      </c>
    </row>
    <row r="15" spans="1:9">
      <c r="A15" s="10">
        <v>3</v>
      </c>
      <c r="B15" s="1"/>
      <c r="C15" s="41">
        <v>43709</v>
      </c>
      <c r="D15" s="1"/>
      <c r="E15" s="37">
        <v>47862.522051282103</v>
      </c>
      <c r="F15" s="37"/>
      <c r="G15" s="37">
        <v>44746.689905438572</v>
      </c>
      <c r="H15" s="1"/>
      <c r="I15" s="6">
        <f t="shared" si="0"/>
        <v>92609.211956720683</v>
      </c>
    </row>
    <row r="16" spans="1:9">
      <c r="A16" s="10">
        <v>4</v>
      </c>
      <c r="B16" s="1"/>
      <c r="C16" s="41">
        <v>43739</v>
      </c>
      <c r="D16" s="1"/>
      <c r="E16" s="37">
        <v>47862.522051282103</v>
      </c>
      <c r="F16" s="37"/>
      <c r="G16" s="37">
        <v>44749.67524763156</v>
      </c>
      <c r="H16" s="1"/>
      <c r="I16" s="6">
        <f t="shared" si="0"/>
        <v>92612.19729891367</v>
      </c>
    </row>
    <row r="17" spans="1:12">
      <c r="A17" s="10">
        <v>5</v>
      </c>
      <c r="B17" s="1"/>
      <c r="C17" s="41">
        <v>43770</v>
      </c>
      <c r="D17" s="1"/>
      <c r="E17" s="37">
        <v>47862.522051282103</v>
      </c>
      <c r="F17" s="37"/>
      <c r="G17" s="37">
        <v>48513.649429824552</v>
      </c>
      <c r="H17" s="1"/>
      <c r="I17" s="6">
        <f t="shared" si="0"/>
        <v>96376.171481106663</v>
      </c>
    </row>
    <row r="18" spans="1:12">
      <c r="A18" s="10">
        <v>6</v>
      </c>
      <c r="B18" s="1"/>
      <c r="C18" s="41">
        <v>43800</v>
      </c>
      <c r="D18" s="1"/>
      <c r="E18" s="37">
        <v>47862.522051282103</v>
      </c>
      <c r="F18" s="37"/>
      <c r="G18" s="37">
        <v>54605.244656542898</v>
      </c>
      <c r="H18" s="1"/>
      <c r="I18" s="6">
        <f t="shared" si="0"/>
        <v>102467.76670782501</v>
      </c>
    </row>
    <row r="19" spans="1:12">
      <c r="A19" s="10">
        <v>7</v>
      </c>
      <c r="B19" s="1"/>
      <c r="C19" s="41">
        <v>43831</v>
      </c>
      <c r="D19" s="1"/>
      <c r="E19" s="37">
        <v>47862.522051282103</v>
      </c>
      <c r="F19" s="37"/>
      <c r="G19" s="37">
        <v>70614.247092543868</v>
      </c>
      <c r="H19" s="1"/>
      <c r="I19" s="6">
        <f t="shared" si="0"/>
        <v>118476.76914382598</v>
      </c>
    </row>
    <row r="20" spans="1:12">
      <c r="A20" s="10">
        <v>8</v>
      </c>
      <c r="B20" s="1"/>
      <c r="C20" s="41">
        <v>43862</v>
      </c>
      <c r="D20" s="1"/>
      <c r="E20" s="37">
        <v>47862.522051282103</v>
      </c>
      <c r="F20" s="37"/>
      <c r="G20" s="37">
        <v>39947.802463070228</v>
      </c>
      <c r="H20" s="1"/>
      <c r="I20" s="6">
        <f t="shared" si="0"/>
        <v>87810.324514352338</v>
      </c>
    </row>
    <row r="21" spans="1:12">
      <c r="A21" s="10">
        <v>9</v>
      </c>
      <c r="B21" s="1"/>
      <c r="C21" s="41">
        <v>43891</v>
      </c>
      <c r="D21" s="1"/>
      <c r="E21" s="37">
        <v>47862.522051282103</v>
      </c>
      <c r="F21" s="37"/>
      <c r="G21" s="37">
        <v>-2085.5852243980189</v>
      </c>
      <c r="H21" s="1"/>
      <c r="I21" s="6">
        <f t="shared" si="0"/>
        <v>45776.936826884084</v>
      </c>
    </row>
    <row r="22" spans="1:12">
      <c r="A22" s="10">
        <v>10</v>
      </c>
      <c r="B22" s="1"/>
      <c r="C22" s="41">
        <v>43922</v>
      </c>
      <c r="D22" s="1"/>
      <c r="E22" s="37">
        <v>47862.522051282103</v>
      </c>
      <c r="F22" s="37"/>
      <c r="G22" s="37">
        <v>8774.9098210766606</v>
      </c>
      <c r="H22" s="1"/>
      <c r="I22" s="6">
        <f t="shared" si="0"/>
        <v>56637.431872358764</v>
      </c>
    </row>
    <row r="23" spans="1:12">
      <c r="A23" s="10">
        <v>11</v>
      </c>
      <c r="B23" s="1"/>
      <c r="C23" s="41">
        <v>43952</v>
      </c>
      <c r="D23" s="1"/>
      <c r="E23" s="37">
        <v>47862.522051282103</v>
      </c>
      <c r="F23" s="37"/>
      <c r="G23" s="37">
        <v>18598.96683107669</v>
      </c>
      <c r="H23" s="1"/>
      <c r="I23" s="6">
        <f t="shared" si="0"/>
        <v>66461.488882358797</v>
      </c>
    </row>
    <row r="24" spans="1:12">
      <c r="A24" s="10">
        <v>12</v>
      </c>
      <c r="B24" s="1"/>
      <c r="C24" s="41">
        <v>43983</v>
      </c>
      <c r="D24" s="1"/>
      <c r="E24" s="37">
        <v>47862.522051282103</v>
      </c>
      <c r="F24" s="37"/>
      <c r="G24" s="37">
        <v>30188.60211560208</v>
      </c>
      <c r="H24" s="1"/>
      <c r="I24" s="6">
        <f t="shared" si="0"/>
        <v>78051.124166884183</v>
      </c>
    </row>
    <row r="25" spans="1:12">
      <c r="A25" s="10">
        <v>13</v>
      </c>
      <c r="B25" s="1"/>
      <c r="C25" s="41">
        <v>44013</v>
      </c>
      <c r="D25" s="1"/>
      <c r="E25" s="37">
        <v>47862.522051282103</v>
      </c>
      <c r="F25" s="37"/>
      <c r="G25" s="37">
        <v>43138.467161076755</v>
      </c>
      <c r="H25" s="1"/>
      <c r="I25" s="6">
        <f t="shared" si="0"/>
        <v>91000.989212358865</v>
      </c>
    </row>
    <row r="26" spans="1:12">
      <c r="A26" s="10"/>
      <c r="B26" s="1"/>
      <c r="C26" s="1"/>
      <c r="D26" s="1"/>
      <c r="E26" s="1"/>
      <c r="F26" s="1"/>
      <c r="G26" s="1"/>
      <c r="H26" s="1"/>
      <c r="I26" s="1"/>
    </row>
    <row r="27" spans="1:12" ht="16.2" thickBot="1">
      <c r="A27" s="10">
        <v>14</v>
      </c>
      <c r="B27" s="1"/>
      <c r="C27" s="29" t="s">
        <v>33</v>
      </c>
      <c r="D27" s="1"/>
      <c r="E27" s="24">
        <f>AVERAGEA(E13:E26)</f>
        <v>47862.522051282103</v>
      </c>
      <c r="F27" s="46"/>
      <c r="G27" s="24">
        <f>AVERAGEA(G13:G26)</f>
        <v>36871.031683368012</v>
      </c>
      <c r="H27" s="22"/>
      <c r="I27" s="24">
        <f>AVERAGEA(I13:I26)</f>
        <v>84733.553734650122</v>
      </c>
    </row>
    <row r="28" spans="1:12" ht="16.2" thickTop="1">
      <c r="A28" s="10"/>
      <c r="B28" s="1"/>
      <c r="C28" s="2"/>
      <c r="D28" s="1"/>
      <c r="E28" s="12"/>
      <c r="F28" s="12"/>
      <c r="G28" s="12"/>
      <c r="H28" s="1"/>
      <c r="I28" s="12"/>
    </row>
    <row r="29" spans="1:12">
      <c r="A29" s="3"/>
      <c r="B29" s="1"/>
      <c r="C29" s="1"/>
      <c r="D29" s="1"/>
      <c r="E29" s="1"/>
      <c r="F29" s="1"/>
      <c r="G29" s="1"/>
      <c r="H29" s="1"/>
      <c r="I29" s="1"/>
    </row>
    <row r="30" spans="1:12">
      <c r="B30" s="1" t="s">
        <v>8</v>
      </c>
      <c r="D30" s="1"/>
      <c r="E30" s="1"/>
      <c r="F30" s="1"/>
      <c r="G30" s="1"/>
      <c r="H30" s="1"/>
      <c r="I30" s="1"/>
    </row>
    <row r="31" spans="1:12">
      <c r="B31" s="1"/>
      <c r="D31" s="1"/>
      <c r="E31" s="1"/>
      <c r="F31" s="1"/>
      <c r="G31" s="1"/>
      <c r="H31" s="1"/>
      <c r="I31" s="1"/>
    </row>
    <row r="32" spans="1:12">
      <c r="B32" s="49"/>
      <c r="C32" s="47"/>
      <c r="D32" s="47"/>
      <c r="E32" s="50"/>
      <c r="F32" s="50"/>
      <c r="G32" s="50"/>
      <c r="H32" s="47"/>
      <c r="I32" s="47"/>
      <c r="J32" s="47"/>
      <c r="K32" s="47"/>
      <c r="L32" s="47"/>
    </row>
    <row r="33" spans="2:15">
      <c r="B33" s="54"/>
      <c r="C33" s="47"/>
      <c r="D33" s="51"/>
      <c r="E33" s="50"/>
      <c r="F33" s="50"/>
      <c r="G33" s="50"/>
      <c r="H33" s="51"/>
      <c r="I33" s="51"/>
      <c r="J33" s="51"/>
      <c r="K33" s="39"/>
      <c r="L33" s="39"/>
      <c r="M33" s="39"/>
      <c r="N33" s="39"/>
      <c r="O33" s="39"/>
    </row>
    <row r="34" spans="2:15">
      <c r="B34" s="54"/>
      <c r="C34" s="47"/>
      <c r="D34" s="52"/>
      <c r="E34" s="53"/>
      <c r="F34" s="53"/>
      <c r="G34" s="50"/>
      <c r="H34" s="52"/>
      <c r="I34" s="52"/>
      <c r="J34" s="52"/>
      <c r="K34" s="15"/>
      <c r="L34" s="15"/>
      <c r="M34" s="15"/>
      <c r="N34" s="15"/>
      <c r="O34" s="15"/>
    </row>
    <row r="35" spans="2:15">
      <c r="C35" s="47"/>
      <c r="D35" s="47"/>
      <c r="E35" s="50"/>
      <c r="F35" s="50"/>
      <c r="G35" s="50"/>
      <c r="H35" s="47"/>
      <c r="I35" s="47"/>
      <c r="J35" s="47"/>
    </row>
    <row r="36" spans="2:15">
      <c r="E36" s="40"/>
      <c r="F36" s="40"/>
      <c r="G36" s="40"/>
    </row>
    <row r="37" spans="2:15">
      <c r="E37" s="40"/>
      <c r="F37" s="40"/>
      <c r="G37" s="40"/>
    </row>
    <row r="38" spans="2:15">
      <c r="E38" s="40"/>
      <c r="F38" s="40"/>
      <c r="G38" s="40"/>
    </row>
    <row r="39" spans="2:15">
      <c r="E39" s="40"/>
      <c r="F39" s="40"/>
      <c r="G39" s="40"/>
    </row>
    <row r="40" spans="2:15">
      <c r="E40" s="40"/>
      <c r="F40" s="40"/>
      <c r="G40" s="40"/>
    </row>
    <row r="41" spans="2:15">
      <c r="E41" s="40"/>
      <c r="F41" s="40"/>
      <c r="G41" s="40"/>
    </row>
    <row r="42" spans="2:15">
      <c r="E42" s="40"/>
      <c r="F42" s="40"/>
      <c r="G42" s="40"/>
    </row>
    <row r="43" spans="2:15">
      <c r="G43" s="39"/>
    </row>
    <row r="44" spans="2:15">
      <c r="G44" s="39"/>
    </row>
    <row r="45" spans="2:15">
      <c r="G45" s="39"/>
    </row>
    <row r="46" spans="2:15">
      <c r="G46" s="39"/>
    </row>
    <row r="47" spans="2:15">
      <c r="G47" s="39"/>
    </row>
    <row r="48" spans="2:15">
      <c r="G48" s="39"/>
    </row>
  </sheetData>
  <phoneticPr fontId="0" type="noConversion"/>
  <printOptions horizontalCentered="1"/>
  <pageMargins left="0.7" right="0.7" top="0.75" bottom="0.75" header="0.3" footer="0.3"/>
  <pageSetup orientation="portrait" r:id="rId1"/>
  <headerFooter alignWithMargins="0">
    <oddHeader>&amp;RExhibit___(DPP/SPA/MBR-4, Schedule 4, Workpaper 3)
Page 1 of 1</oddHeader>
  </headerFooter>
  <ignoredErrors>
    <ignoredError sqref="G11:H11 A11:E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32</vt:i4>
      </vt:variant>
    </vt:vector>
  </HeadingPairs>
  <TitlesOfParts>
    <vt:vector size="35" baseType="lpstr">
      <vt:lpstr>DPP-SPA-MBR 4, 4, 1</vt:lpstr>
      <vt:lpstr>DPP-SPA-MBR 4, 4, 2</vt:lpstr>
      <vt:lpstr>DPP-SPA-MBR 4, 4, 3</vt:lpstr>
      <vt:lpstr>\A</vt:lpstr>
      <vt:lpstr>\C</vt:lpstr>
      <vt:lpstr>\I</vt:lpstr>
      <vt:lpstr>\P</vt:lpstr>
      <vt:lpstr>\R</vt:lpstr>
      <vt:lpstr>\S</vt:lpstr>
      <vt:lpstr>\T</vt:lpstr>
      <vt:lpstr>\U</vt:lpstr>
      <vt:lpstr>\V</vt:lpstr>
      <vt:lpstr>\W</vt:lpstr>
      <vt:lpstr>_32_RATEBASE</vt:lpstr>
      <vt:lpstr>_32_RETURN</vt:lpstr>
      <vt:lpstr>_32TRAD</vt:lpstr>
      <vt:lpstr>CWC_PER_BOOKS</vt:lpstr>
      <vt:lpstr>FUEL___O_M</vt:lpstr>
      <vt:lpstr>INTEREST_SYNCH</vt:lpstr>
      <vt:lpstr>M</vt:lpstr>
      <vt:lpstr>'DPP-SPA-MBR 4, 4, 1'!Print_Area</vt:lpstr>
      <vt:lpstr>'DPP-SPA-MBR 4, 4, 2'!Print_Area</vt:lpstr>
      <vt:lpstr>'DPP-SPA-MBR 4, 4, 3'!Print_Area</vt:lpstr>
      <vt:lpstr>PRT</vt:lpstr>
      <vt:lpstr>RATEBASE_SUMMRY</vt:lpstr>
      <vt:lpstr>RETAIL_REVENUES</vt:lpstr>
      <vt:lpstr>RETURN_SUMMARY</vt:lpstr>
      <vt:lpstr>REVREQT</vt:lpstr>
      <vt:lpstr>S</vt:lpstr>
      <vt:lpstr>SECTION_1_P1</vt:lpstr>
      <vt:lpstr>SECTION_1_P2</vt:lpstr>
      <vt:lpstr>TAXES</vt:lpstr>
      <vt:lpstr>WHLSLA</vt:lpstr>
      <vt:lpstr>WHLSLB</vt:lpstr>
      <vt:lpstr>WHLSLC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2013-06-26T13:29:54Z</dcterms:created>
  <dcterms:modified xsi:type="dcterms:W3CDTF">2019-06-25T17:28:28Z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